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56" yWindow="412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<sst xmlns="http://schemas.openxmlformats.org/spreadsheetml/2006/main" count="125" uniqueCount="93">
  <si>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</si>
  <si>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</si>
  <si>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</si>
  <si>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</si>
  <si>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</si>
  <si>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</si>
  <si>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</si>
  <si>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</si>
  <si>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</si>
  <si>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</si>
  <si>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</si>
  <si>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</si>
  <si>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</si>
  <si>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</si>
  <si>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</si>
  <si>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</si>
  <si>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</si>
  <si>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</si>
  <si>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</si>
  <si>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</si>
  <si>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</si>
  <si>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</si>
  <si>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</si>
  <si>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</si>
  <si>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</si>
  <si>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</si>
  <si>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</si>
  <si>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</si>
  <si>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</si>
  <si>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</si>
  <si>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</si>
  <si>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</si>
  <si>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</si>
  <si>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</si>
  <si>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</si>
  <si>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</si>
  <si>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</si>
  <si>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</si>
  <si>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</si>
  <si>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</si>
  <si>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</si>
  <si>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</si>
  <si>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</si>
  <si>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</si>
  <si>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</si>
  <si>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</si>
  <si>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</si>
  <si>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</si>
  <si>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</si>
  <si>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</si>
  <si>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</si>
  <si>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</si>
  <si>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</si>
  <si>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</si>
  <si>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</si>
  <si>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</si>
  <si>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</si>
  <si>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</si>
  <si>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</si>
  <si>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</si>
  <si>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Populus eotremuloides</t>
  </si>
  <si>
    <t>Populus washoensis</t>
  </si>
  <si>
    <t>Juglans browniana</t>
  </si>
  <si>
    <t>Alnus harneyana</t>
  </si>
  <si>
    <t>Betula fairii</t>
  </si>
  <si>
    <t>Betula vera</t>
  </si>
  <si>
    <t>Betula thor</t>
  </si>
  <si>
    <t>Fagus washoensis</t>
  </si>
  <si>
    <t>Quercus dayana</t>
  </si>
  <si>
    <t>Quercus" eoprinus</t>
  </si>
  <si>
    <t>Quercus pseudolyrata</t>
  </si>
  <si>
    <t>Quercus simulata</t>
  </si>
  <si>
    <t>Mahonia reticulata</t>
  </si>
  <si>
    <t>Sassafras</t>
  </si>
  <si>
    <t>Prunus chaneyi" [Alnus]</t>
  </si>
  <si>
    <t>Crataegus gracilens</t>
  </si>
  <si>
    <t>Liquidambar</t>
  </si>
  <si>
    <t>Platanus</t>
  </si>
  <si>
    <t>Ilex sinuata</t>
  </si>
  <si>
    <t>Acer busamarum</t>
  </si>
  <si>
    <t>Acer latahense</t>
  </si>
  <si>
    <t>Acer septilobatum</t>
  </si>
  <si>
    <t>Acer chaneyi</t>
  </si>
  <si>
    <t>Rhamnus columbiana</t>
  </si>
  <si>
    <t>Gordonia"</t>
  </si>
  <si>
    <t>Nyssa copeana</t>
  </si>
  <si>
    <t>Vaccinium [44:7]</t>
  </si>
  <si>
    <t>Viburnum</t>
  </si>
  <si>
    <t>Blue Mtns OR</t>
  </si>
  <si>
    <t>44.49°</t>
  </si>
  <si>
    <t>Reported age Neogene (Miocene),  assumed Age 10 M,.  Palaeolatitude 44.37° N</t>
  </si>
  <si>
    <t>-119.01°</t>
  </si>
  <si>
    <t>Reference: Oliver 1934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</si>
</sst>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8" activePane="topRight" state="split"/>
      <selection pane="topLeft" activeCell="X3" sqref="X3"/>
      <selection pane="topRight" activeCell="I2" sqref="I2"/>
      <selection pane="bottomLeft" activeCell="B7" sqref="B7:B34"/>
      <selection pane="bottomRight" activeCell="I21" sqref="I2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92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88</v>
      </c>
      <c r="C3" s="49"/>
      <c r="D3" s="50" t="s">
        <v>89</v>
      </c>
      <c r="E3" s="51" t="s">
        <v>91</v>
      </c>
      <c r="F3" s="50"/>
      <c r="G3" s="52"/>
      <c r="H3" s="48">
        <f>AQ114</f>
        <v>0.8979591836734694</v>
      </c>
      <c r="I3" s="64" t="s">
        <v>90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60</v>
      </c>
      <c r="C7">
        <v>1</v>
      </c>
      <c r="F7">
        <v>0.5</v>
      </c>
      <c r="G7">
        <v>0.5</v>
      </c>
      <c r="H7">
        <v>1</v>
      </c>
      <c r="P7">
        <v>1</v>
      </c>
      <c r="Y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61</v>
      </c>
      <c r="C8">
        <v>1</v>
      </c>
      <c r="G8">
        <v>0.5</v>
      </c>
      <c r="H8">
        <v>1</v>
      </c>
      <c r="P8">
        <v>1</v>
      </c>
      <c r="V8">
        <v>0.5</v>
      </c>
      <c r="W8">
        <v>0.5</v>
      </c>
      <c r="Y8">
        <v>1</v>
      </c>
      <c r="AB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62</v>
      </c>
      <c r="C9">
        <v>1</v>
      </c>
      <c r="F9">
        <v>1</v>
      </c>
      <c r="G9">
        <v>1</v>
      </c>
      <c r="I9">
        <v>1</v>
      </c>
      <c r="O9">
        <v>0.5</v>
      </c>
      <c r="P9">
        <v>0.5</v>
      </c>
      <c r="V9">
        <v>0.5</v>
      </c>
      <c r="W9">
        <v>0.5</v>
      </c>
      <c r="X9">
        <v>0.5</v>
      </c>
      <c r="Y9">
        <v>0.5</v>
      </c>
      <c r="AC9">
        <v>0.33</v>
      </c>
      <c r="AD9">
        <v>0.33</v>
      </c>
      <c r="AE9">
        <v>0.33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63</v>
      </c>
      <c r="C10">
        <v>1</v>
      </c>
      <c r="F10">
        <v>1</v>
      </c>
      <c r="G10">
        <v>1</v>
      </c>
      <c r="H10">
        <v>0.5</v>
      </c>
      <c r="I10">
        <v>0.5</v>
      </c>
      <c r="J10">
        <v>1</v>
      </c>
      <c r="N10">
        <v>0.33</v>
      </c>
      <c r="O10">
        <v>0.33</v>
      </c>
      <c r="P10">
        <v>0.33</v>
      </c>
      <c r="U10">
        <v>0.5</v>
      </c>
      <c r="V10">
        <v>0.5</v>
      </c>
      <c r="X10">
        <v>1</v>
      </c>
      <c r="AB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64</v>
      </c>
      <c r="C11">
        <v>1</v>
      </c>
      <c r="F11">
        <v>1</v>
      </c>
      <c r="G11">
        <v>1</v>
      </c>
      <c r="I11">
        <v>1</v>
      </c>
      <c r="J11">
        <v>1</v>
      </c>
      <c r="P11">
        <v>1</v>
      </c>
      <c r="V11">
        <v>1</v>
      </c>
      <c r="X11">
        <v>1</v>
      </c>
      <c r="AB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65</v>
      </c>
      <c r="C12">
        <v>1</v>
      </c>
      <c r="F12">
        <v>1</v>
      </c>
      <c r="G12">
        <v>1</v>
      </c>
      <c r="I12">
        <v>1</v>
      </c>
      <c r="J12">
        <v>1</v>
      </c>
      <c r="P12">
        <v>1</v>
      </c>
      <c r="Y12">
        <v>1</v>
      </c>
      <c r="AB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0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66</v>
      </c>
      <c r="C13">
        <v>1</v>
      </c>
      <c r="F13">
        <v>1</v>
      </c>
      <c r="G13">
        <v>1</v>
      </c>
      <c r="I13">
        <v>1</v>
      </c>
      <c r="J13">
        <v>1</v>
      </c>
      <c r="O13">
        <v>1</v>
      </c>
      <c r="Y13">
        <v>1</v>
      </c>
      <c r="AB13">
        <v>1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0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67</v>
      </c>
      <c r="C14">
        <v>1</v>
      </c>
      <c r="F14">
        <v>1</v>
      </c>
      <c r="H14">
        <v>1</v>
      </c>
      <c r="O14">
        <v>0.33</v>
      </c>
      <c r="P14">
        <v>0.33</v>
      </c>
      <c r="Q14">
        <v>0.33</v>
      </c>
      <c r="V14">
        <v>1</v>
      </c>
      <c r="Y14">
        <v>1</v>
      </c>
      <c r="AC14">
        <v>1</v>
      </c>
      <c r="AH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68</v>
      </c>
      <c r="C15">
        <v>1</v>
      </c>
      <c r="E15">
        <v>1</v>
      </c>
      <c r="N15">
        <v>1</v>
      </c>
      <c r="T15">
        <v>1</v>
      </c>
      <c r="U15">
        <v>1</v>
      </c>
      <c r="Y15">
        <v>1</v>
      </c>
      <c r="AB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69</v>
      </c>
      <c r="C16">
        <v>1</v>
      </c>
      <c r="F16">
        <v>1</v>
      </c>
      <c r="G16">
        <v>1</v>
      </c>
      <c r="H16">
        <v>0.5</v>
      </c>
      <c r="I16">
        <v>0.5</v>
      </c>
      <c r="O16">
        <v>0.33</v>
      </c>
      <c r="P16">
        <v>0.33</v>
      </c>
      <c r="Q16">
        <v>0.33</v>
      </c>
      <c r="Y16">
        <v>1</v>
      </c>
      <c r="AB16">
        <v>1</v>
      </c>
      <c r="AG16">
        <v>0.5</v>
      </c>
      <c r="AH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0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70</v>
      </c>
      <c r="D17">
        <v>1</v>
      </c>
      <c r="E17">
        <v>0.5</v>
      </c>
      <c r="I17">
        <v>0.5</v>
      </c>
      <c r="O17">
        <v>0.5</v>
      </c>
      <c r="P17">
        <v>0.5</v>
      </c>
      <c r="V17">
        <v>1</v>
      </c>
      <c r="Y17">
        <v>0.5</v>
      </c>
      <c r="Z17">
        <v>0.5</v>
      </c>
      <c r="AB17">
        <v>1</v>
      </c>
      <c r="AF17">
        <v>0.5</v>
      </c>
      <c r="AG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71</v>
      </c>
      <c r="C18">
        <v>1</v>
      </c>
      <c r="E18">
        <v>0.5</v>
      </c>
      <c r="F18">
        <v>0.25</v>
      </c>
      <c r="G18">
        <v>0.25</v>
      </c>
      <c r="I18">
        <v>0.5</v>
      </c>
      <c r="O18">
        <v>1</v>
      </c>
      <c r="W18">
        <v>1</v>
      </c>
      <c r="Z18">
        <v>1</v>
      </c>
      <c r="AD18">
        <v>0.5</v>
      </c>
      <c r="AE18">
        <v>0.5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72</v>
      </c>
      <c r="C19">
        <v>1</v>
      </c>
      <c r="E19">
        <v>1</v>
      </c>
      <c r="O19">
        <v>1</v>
      </c>
      <c r="AB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0</v>
      </c>
      <c r="CB19">
        <f t="shared" si="8"/>
        <v>0</v>
      </c>
      <c r="CC19">
        <f t="shared" si="9"/>
        <v>1</v>
      </c>
      <c r="CD19">
        <f t="shared" si="10"/>
        <v>0</v>
      </c>
    </row>
    <row r="20" spans="1:82" ht="12.75">
      <c r="A20" s="7">
        <f t="shared" si="43"/>
        <v>14</v>
      </c>
      <c r="B20" t="s">
        <v>73</v>
      </c>
      <c r="C20">
        <v>0.5</v>
      </c>
      <c r="D20">
        <v>0.5</v>
      </c>
      <c r="E20">
        <v>1</v>
      </c>
      <c r="O20">
        <v>0.33</v>
      </c>
      <c r="P20">
        <v>0.33</v>
      </c>
      <c r="Q20">
        <v>0.33</v>
      </c>
      <c r="U20">
        <v>1</v>
      </c>
      <c r="Y20">
        <v>1</v>
      </c>
      <c r="AB20">
        <v>1</v>
      </c>
      <c r="AG20">
        <v>0.5</v>
      </c>
      <c r="AH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74</v>
      </c>
      <c r="C21">
        <v>1</v>
      </c>
      <c r="F21">
        <v>1</v>
      </c>
      <c r="G21">
        <v>1</v>
      </c>
      <c r="I21">
        <v>1</v>
      </c>
      <c r="O21">
        <v>1</v>
      </c>
      <c r="Y21">
        <v>1</v>
      </c>
      <c r="AB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75</v>
      </c>
      <c r="C22">
        <v>1</v>
      </c>
      <c r="F22">
        <v>1</v>
      </c>
      <c r="G22">
        <v>1</v>
      </c>
      <c r="I22">
        <v>1</v>
      </c>
      <c r="J22">
        <v>1</v>
      </c>
      <c r="P22">
        <v>1</v>
      </c>
      <c r="V22">
        <v>1</v>
      </c>
      <c r="Y22">
        <v>1</v>
      </c>
      <c r="AB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76</v>
      </c>
      <c r="D23">
        <v>1</v>
      </c>
      <c r="F23">
        <v>1</v>
      </c>
      <c r="G23">
        <v>1</v>
      </c>
      <c r="H23">
        <v>1</v>
      </c>
      <c r="O23">
        <v>0.5</v>
      </c>
      <c r="P23">
        <v>0.5</v>
      </c>
      <c r="X23">
        <v>1</v>
      </c>
      <c r="AA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77</v>
      </c>
      <c r="D24">
        <v>1</v>
      </c>
      <c r="F24">
        <v>1</v>
      </c>
      <c r="G24">
        <v>0.5</v>
      </c>
      <c r="I24">
        <v>1</v>
      </c>
      <c r="J24">
        <v>0.5</v>
      </c>
      <c r="P24">
        <v>0.33</v>
      </c>
      <c r="Q24">
        <v>0.33</v>
      </c>
      <c r="R24">
        <v>0.33</v>
      </c>
      <c r="V24">
        <v>1</v>
      </c>
      <c r="X24">
        <v>1</v>
      </c>
      <c r="AA24">
        <v>0.5</v>
      </c>
      <c r="AB24">
        <v>0.5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1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78</v>
      </c>
      <c r="C25">
        <v>1</v>
      </c>
      <c r="E25">
        <v>1</v>
      </c>
      <c r="O25">
        <v>0.5</v>
      </c>
      <c r="P25">
        <v>0.5</v>
      </c>
      <c r="X25">
        <v>1</v>
      </c>
      <c r="AB25">
        <v>0.5</v>
      </c>
      <c r="AC25">
        <v>0.5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0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79</v>
      </c>
      <c r="D26">
        <v>1</v>
      </c>
      <c r="H26">
        <v>1</v>
      </c>
      <c r="P26">
        <v>0.5</v>
      </c>
      <c r="Q26">
        <v>0.5</v>
      </c>
      <c r="U26">
        <v>1</v>
      </c>
      <c r="X26">
        <v>1</v>
      </c>
      <c r="AA26">
        <v>1</v>
      </c>
      <c r="AG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1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80</v>
      </c>
      <c r="D27">
        <v>1</v>
      </c>
      <c r="F27">
        <v>1</v>
      </c>
      <c r="G27">
        <v>1</v>
      </c>
      <c r="I27">
        <v>1</v>
      </c>
      <c r="J27">
        <v>1</v>
      </c>
      <c r="O27">
        <v>1</v>
      </c>
      <c r="V27">
        <v>1</v>
      </c>
      <c r="Y27">
        <v>1</v>
      </c>
      <c r="AB27">
        <v>1</v>
      </c>
      <c r="AH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81</v>
      </c>
      <c r="D28">
        <v>1</v>
      </c>
      <c r="I28">
        <v>1</v>
      </c>
      <c r="P28">
        <v>0.5</v>
      </c>
      <c r="Q28">
        <v>0.5</v>
      </c>
      <c r="V28">
        <v>1</v>
      </c>
      <c r="X28">
        <v>1</v>
      </c>
      <c r="AA28">
        <v>1</v>
      </c>
      <c r="AH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82</v>
      </c>
      <c r="D29">
        <v>1</v>
      </c>
      <c r="F29">
        <v>1</v>
      </c>
      <c r="G29">
        <v>1</v>
      </c>
      <c r="I29">
        <v>1</v>
      </c>
      <c r="J29">
        <v>1</v>
      </c>
      <c r="P29">
        <v>1</v>
      </c>
      <c r="V29">
        <v>1</v>
      </c>
      <c r="X29">
        <v>1</v>
      </c>
      <c r="AA29">
        <v>0.5</v>
      </c>
      <c r="AB29">
        <v>0.5</v>
      </c>
      <c r="AG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1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83</v>
      </c>
      <c r="C30">
        <v>1</v>
      </c>
      <c r="F30">
        <v>1</v>
      </c>
      <c r="G30">
        <v>0.5</v>
      </c>
      <c r="H30">
        <v>1</v>
      </c>
      <c r="O30">
        <v>1</v>
      </c>
      <c r="U30">
        <v>1</v>
      </c>
      <c r="Y30">
        <v>1</v>
      </c>
      <c r="AC30">
        <v>1</v>
      </c>
      <c r="AG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84</v>
      </c>
      <c r="C31">
        <v>1</v>
      </c>
      <c r="F31">
        <v>0.5</v>
      </c>
      <c r="G31">
        <v>0.5</v>
      </c>
      <c r="H31">
        <v>1</v>
      </c>
      <c r="O31">
        <v>0.5</v>
      </c>
      <c r="P31">
        <v>0.5</v>
      </c>
      <c r="U31">
        <v>1</v>
      </c>
      <c r="Y31">
        <v>1</v>
      </c>
      <c r="AC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85</v>
      </c>
      <c r="C32">
        <v>1</v>
      </c>
      <c r="E32">
        <v>1</v>
      </c>
      <c r="O32">
        <v>1</v>
      </c>
      <c r="V32">
        <v>1</v>
      </c>
      <c r="Y32">
        <v>1</v>
      </c>
      <c r="AB32">
        <v>1</v>
      </c>
      <c r="AG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86</v>
      </c>
      <c r="C33">
        <v>1</v>
      </c>
      <c r="E33">
        <v>1</v>
      </c>
      <c r="N33">
        <v>1</v>
      </c>
      <c r="U33">
        <v>1</v>
      </c>
      <c r="Y33">
        <v>1</v>
      </c>
      <c r="AB33">
        <v>1</v>
      </c>
      <c r="AG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87</v>
      </c>
      <c r="C34">
        <v>1</v>
      </c>
      <c r="F34">
        <v>1</v>
      </c>
      <c r="G34">
        <v>1</v>
      </c>
      <c r="I34">
        <v>1</v>
      </c>
      <c r="J34">
        <v>1</v>
      </c>
      <c r="O34">
        <v>0.33</v>
      </c>
      <c r="P34">
        <v>0.33</v>
      </c>
      <c r="Q34">
        <v>0.33</v>
      </c>
      <c r="U34">
        <v>1</v>
      </c>
      <c r="Y34">
        <v>1</v>
      </c>
      <c r="AB34">
        <v>0.5</v>
      </c>
      <c r="AC34">
        <v>0.5</v>
      </c>
      <c r="AF34">
        <v>0.5</v>
      </c>
      <c r="AG34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28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28</v>
      </c>
      <c r="AR108" s="7">
        <f t="shared" si="91"/>
        <v>28</v>
      </c>
      <c r="AS108" s="7">
        <f t="shared" si="91"/>
        <v>8</v>
      </c>
      <c r="AT108" s="7">
        <f t="shared" si="91"/>
        <v>18</v>
      </c>
      <c r="AU108" s="7">
        <f t="shared" si="91"/>
        <v>18</v>
      </c>
      <c r="AV108" s="7">
        <f t="shared" si="91"/>
        <v>9</v>
      </c>
      <c r="AW108" s="7">
        <f t="shared" si="91"/>
        <v>15</v>
      </c>
      <c r="AX108" s="7">
        <f t="shared" si="91"/>
        <v>9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3</v>
      </c>
      <c r="BC108" s="7">
        <f t="shared" si="91"/>
        <v>17</v>
      </c>
      <c r="BD108" s="7">
        <f t="shared" si="91"/>
        <v>19</v>
      </c>
      <c r="BE108" s="7">
        <f t="shared" si="91"/>
        <v>7</v>
      </c>
      <c r="BF108" s="7">
        <f t="shared" si="91"/>
        <v>1</v>
      </c>
      <c r="BG108" s="7">
        <f t="shared" si="91"/>
        <v>0</v>
      </c>
      <c r="BH108" s="7">
        <f t="shared" si="91"/>
        <v>1</v>
      </c>
      <c r="BI108" s="7">
        <f t="shared" si="91"/>
        <v>8</v>
      </c>
      <c r="BJ108" s="7">
        <f t="shared" si="91"/>
        <v>12</v>
      </c>
      <c r="BK108" s="7">
        <f t="shared" si="91"/>
        <v>3</v>
      </c>
      <c r="BL108" s="7">
        <f t="shared" si="91"/>
        <v>9</v>
      </c>
      <c r="BM108" s="7">
        <f t="shared" si="91"/>
        <v>18</v>
      </c>
      <c r="BN108" s="7">
        <f t="shared" si="91"/>
        <v>2</v>
      </c>
      <c r="BO108" s="7">
        <f t="shared" si="91"/>
        <v>5</v>
      </c>
      <c r="BP108" s="7">
        <f t="shared" si="91"/>
        <v>20</v>
      </c>
      <c r="BQ108" s="7">
        <f t="shared" si="91"/>
        <v>6</v>
      </c>
      <c r="BR108" s="7">
        <f t="shared" si="91"/>
        <v>2</v>
      </c>
      <c r="BS108" s="7">
        <f t="shared" si="91"/>
        <v>2</v>
      </c>
      <c r="BT108" s="7">
        <f t="shared" si="91"/>
        <v>2</v>
      </c>
      <c r="BU108" s="7">
        <f t="shared" si="91"/>
        <v>15</v>
      </c>
      <c r="BV108" s="7">
        <f t="shared" si="91"/>
        <v>14</v>
      </c>
      <c r="BW108" s="8" t="s">
        <v>39</v>
      </c>
      <c r="BX108" s="8">
        <f>SUM(BX7:BX107)</f>
        <v>28</v>
      </c>
      <c r="BY108" s="8">
        <f aca="true" t="shared" si="92" ref="BY108:CD108">SUM(BY7:BY107)</f>
        <v>28</v>
      </c>
      <c r="BZ108" s="8">
        <f t="shared" si="92"/>
        <v>28</v>
      </c>
      <c r="CA108" s="8">
        <f t="shared" si="92"/>
        <v>20</v>
      </c>
      <c r="CB108" s="8">
        <f t="shared" si="92"/>
        <v>27</v>
      </c>
      <c r="CC108" s="8">
        <f t="shared" si="92"/>
        <v>28</v>
      </c>
      <c r="CD108" s="8">
        <f t="shared" si="92"/>
        <v>27</v>
      </c>
    </row>
    <row r="109" spans="1:40" ht="12.75">
      <c r="A109" s="7"/>
      <c r="B109" s="57" t="s">
        <v>40</v>
      </c>
      <c r="C109" s="8"/>
      <c r="D109" s="58">
        <f>SUM(D7:D107)</f>
        <v>7.5</v>
      </c>
      <c r="E109" s="1">
        <f aca="true" t="shared" si="93" ref="E109:AH109">SUM(E7:E107)</f>
        <v>7</v>
      </c>
      <c r="F109" s="1">
        <f>SUM(F7:F107)</f>
        <v>16.25</v>
      </c>
      <c r="G109" s="1">
        <f t="shared" si="93"/>
        <v>14.75</v>
      </c>
      <c r="H109" s="1">
        <f t="shared" si="93"/>
        <v>8</v>
      </c>
      <c r="I109" s="1">
        <f t="shared" si="93"/>
        <v>13</v>
      </c>
      <c r="J109" s="58">
        <f t="shared" si="93"/>
        <v>8.5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2.33</v>
      </c>
      <c r="O109" s="1">
        <f t="shared" si="93"/>
        <v>11.15</v>
      </c>
      <c r="P109" s="1">
        <f t="shared" si="93"/>
        <v>11.48</v>
      </c>
      <c r="Q109" s="1">
        <f t="shared" si="93"/>
        <v>2.6500000000000004</v>
      </c>
      <c r="R109" s="1">
        <f t="shared" si="93"/>
        <v>0.33</v>
      </c>
      <c r="S109" s="58">
        <f t="shared" si="93"/>
        <v>0</v>
      </c>
      <c r="T109" s="1">
        <f t="shared" si="93"/>
        <v>1</v>
      </c>
      <c r="U109" s="1">
        <f t="shared" si="93"/>
        <v>7.5</v>
      </c>
      <c r="V109" s="1">
        <f t="shared" si="93"/>
        <v>10.5</v>
      </c>
      <c r="W109" s="58">
        <f t="shared" si="93"/>
        <v>2</v>
      </c>
      <c r="X109" s="1">
        <f t="shared" si="93"/>
        <v>8.5</v>
      </c>
      <c r="Y109" s="1">
        <f t="shared" si="93"/>
        <v>17</v>
      </c>
      <c r="Z109" s="58">
        <f t="shared" si="93"/>
        <v>1.5</v>
      </c>
      <c r="AA109" s="1">
        <f t="shared" si="93"/>
        <v>4</v>
      </c>
      <c r="AB109" s="1">
        <f t="shared" si="93"/>
        <v>18</v>
      </c>
      <c r="AC109" s="1">
        <f t="shared" si="93"/>
        <v>4.33</v>
      </c>
      <c r="AD109" s="1">
        <f t="shared" si="93"/>
        <v>0.8300000000000001</v>
      </c>
      <c r="AE109" s="58">
        <f t="shared" si="93"/>
        <v>0.8300000000000001</v>
      </c>
      <c r="AF109" s="1">
        <f t="shared" si="93"/>
        <v>1</v>
      </c>
      <c r="AG109" s="1">
        <f t="shared" si="93"/>
        <v>13</v>
      </c>
      <c r="AH109" s="58">
        <f t="shared" si="93"/>
        <v>13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28</v>
      </c>
      <c r="E110" s="1">
        <f>BY108</f>
        <v>28</v>
      </c>
      <c r="F110" s="1">
        <f>BY108</f>
        <v>28</v>
      </c>
      <c r="G110" s="1">
        <f>BY108</f>
        <v>28</v>
      </c>
      <c r="H110" s="1">
        <f>BY108</f>
        <v>28</v>
      </c>
      <c r="I110" s="1">
        <f>BY108</f>
        <v>28</v>
      </c>
      <c r="J110" s="58">
        <f>BY108</f>
        <v>28</v>
      </c>
      <c r="K110" s="2">
        <f>BZ108</f>
        <v>28</v>
      </c>
      <c r="L110" s="2">
        <f>BZ108</f>
        <v>28</v>
      </c>
      <c r="M110" s="2">
        <f>BZ108</f>
        <v>28</v>
      </c>
      <c r="N110" s="2">
        <f>BZ108</f>
        <v>28</v>
      </c>
      <c r="O110" s="2">
        <f>BZ108</f>
        <v>28</v>
      </c>
      <c r="P110" s="2">
        <f>BZ108</f>
        <v>28</v>
      </c>
      <c r="Q110" s="2">
        <f>BZ108</f>
        <v>28</v>
      </c>
      <c r="R110" s="2">
        <f>BZ108</f>
        <v>28</v>
      </c>
      <c r="S110" s="59">
        <f>BZ108</f>
        <v>28</v>
      </c>
      <c r="T110" s="3">
        <f>CA108</f>
        <v>20</v>
      </c>
      <c r="U110" s="3">
        <f>CA108</f>
        <v>20</v>
      </c>
      <c r="V110" s="3">
        <f>CA108</f>
        <v>20</v>
      </c>
      <c r="W110" s="60">
        <f>CA108</f>
        <v>20</v>
      </c>
      <c r="X110" s="8">
        <f>CB108</f>
        <v>27</v>
      </c>
      <c r="Y110" s="8">
        <f>CB108</f>
        <v>27</v>
      </c>
      <c r="Z110" s="57">
        <f>CB108</f>
        <v>27</v>
      </c>
      <c r="AA110" s="5">
        <f>CC108</f>
        <v>28</v>
      </c>
      <c r="AB110" s="5">
        <f>CC108</f>
        <v>28</v>
      </c>
      <c r="AC110" s="5">
        <f>CC108</f>
        <v>28</v>
      </c>
      <c r="AD110" s="5">
        <f>CC108</f>
        <v>28</v>
      </c>
      <c r="AE110" s="62">
        <f>CC108</f>
        <v>28</v>
      </c>
      <c r="AF110" s="6">
        <f>CD108</f>
        <v>27</v>
      </c>
      <c r="AG110" s="6">
        <f>CD108</f>
        <v>27</v>
      </c>
      <c r="AH110" s="63">
        <f>CD108</f>
        <v>27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10</v>
      </c>
    </row>
    <row r="112" spans="1:43" ht="12.75">
      <c r="A112" s="7"/>
      <c r="B112" s="7" t="s">
        <v>42</v>
      </c>
      <c r="C112" s="7"/>
      <c r="D112" s="47">
        <f>(D109/AR108)*100</f>
        <v>26.785714285714285</v>
      </c>
      <c r="E112" s="47">
        <f>(E109/BY108)*100</f>
        <v>25</v>
      </c>
      <c r="F112" s="47">
        <f>(F109/BY108)*100</f>
        <v>58.03571428571429</v>
      </c>
      <c r="G112" s="47">
        <f>(G109/BY108)*100</f>
        <v>52.67857142857143</v>
      </c>
      <c r="H112" s="47">
        <f>(H109/BY108)*100</f>
        <v>28.57142857142857</v>
      </c>
      <c r="I112" s="47">
        <f>(I109/BY108)*100</f>
        <v>46.42857142857143</v>
      </c>
      <c r="J112" s="47">
        <f>(J109/BY108)*100</f>
        <v>30.357142857142854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8.321428571428571</v>
      </c>
      <c r="O112" s="47">
        <f>(O109/BZ108)*100</f>
        <v>39.82142857142858</v>
      </c>
      <c r="P112" s="47">
        <f>(P109/BZ108)*100</f>
        <v>41</v>
      </c>
      <c r="Q112" s="47">
        <f>(Q109/BZ108)*100</f>
        <v>9.464285714285715</v>
      </c>
      <c r="R112" s="47">
        <f>(R109/BZ108)*100</f>
        <v>1.1785714285714286</v>
      </c>
      <c r="S112" s="47">
        <f>(S109/BZ108)*100</f>
        <v>0</v>
      </c>
      <c r="T112" s="47">
        <f>(T109/CA108)*100</f>
        <v>5</v>
      </c>
      <c r="U112" s="47">
        <f>(U109/CA108)*100</f>
        <v>37.5</v>
      </c>
      <c r="V112" s="47">
        <f>(V109/CA108)*100</f>
        <v>52.5</v>
      </c>
      <c r="W112" s="47">
        <f>(W109/CA108)*100</f>
        <v>10</v>
      </c>
      <c r="X112" s="47">
        <f>(X109/CB108)*100</f>
        <v>31.48148148148148</v>
      </c>
      <c r="Y112" s="47">
        <f>(Y109/CB108)*100</f>
        <v>62.96296296296296</v>
      </c>
      <c r="Z112" s="47">
        <f>(Z109/CB108)*100</f>
        <v>5.555555555555555</v>
      </c>
      <c r="AA112" s="47">
        <f>(AA109/CC108)*100</f>
        <v>14.285714285714285</v>
      </c>
      <c r="AB112" s="47">
        <f>(AB109/CC108)*100</f>
        <v>64.28571428571429</v>
      </c>
      <c r="AC112" s="47">
        <f>(AC109/CC108)*100</f>
        <v>15.464285714285714</v>
      </c>
      <c r="AD112" s="47">
        <f>(AD109/CC108)*100</f>
        <v>2.9642857142857144</v>
      </c>
      <c r="AE112" s="47">
        <f>(AE109/CC108)*100</f>
        <v>2.9642857142857144</v>
      </c>
      <c r="AF112" s="47">
        <f>(AF109/CD108)*100</f>
        <v>3.7037037037037033</v>
      </c>
      <c r="AG112" s="47">
        <f>(AG109/CD108)*100</f>
        <v>48.148148148148145</v>
      </c>
      <c r="AH112" s="47">
        <f>(AH109/CD108)*100</f>
        <v>48.148148148148145</v>
      </c>
      <c r="AP112" t="s">
        <v>55</v>
      </c>
      <c r="AQ112">
        <f>AQ108*7</f>
        <v>196</v>
      </c>
    </row>
    <row r="114" spans="42:43" ht="12.75">
      <c r="AP114" t="s">
        <v>57</v>
      </c>
      <c r="AQ114">
        <f>(AQ110-AQ111)/AQ112</f>
        <v>0.8979591836734694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2011-07-08T11:47:46Z</dcterms:modified>
  <cp:category/>
  <cp:version/>
  <cp:contentType/>
  <cp:contentStatus/>
</cp:coreProperties>
</file>